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bookViews>
  <sheets>
    <sheet name="日报文字"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2" name="ID_283FE22134694CCF8D8E10AE8A85F2B6"/>
        <xdr:cNvPicPr>
          <a:picLocks noChangeAspect="1"/>
        </xdr:cNvPicPr>
      </xdr:nvPicPr>
      <xdr:blipFill>
        <a:blip r:embed="rId1"/>
        <a:stretch>
          <a:fillRect/>
        </a:stretch>
      </xdr:blipFill>
      <xdr:spPr>
        <a:xfrm>
          <a:off x="6324600" y="3241675"/>
          <a:ext cx="1376680" cy="1038860"/>
        </a:xfrm>
        <a:prstGeom prst="rect">
          <a:avLst/>
        </a:prstGeom>
        <a:noFill/>
        <a:ln w="9525">
          <a:noFill/>
        </a:ln>
      </xdr:spPr>
    </xdr:pic>
  </etc:cellImage>
  <etc:cellImage>
    <xdr:pic>
      <xdr:nvPicPr>
        <xdr:cNvPr id="4" name="ID_950D819CEFB74DB7B4EB8AF8895EED58" descr="海鲜"/>
        <xdr:cNvPicPr>
          <a:picLocks noChangeAspect="1"/>
        </xdr:cNvPicPr>
      </xdr:nvPicPr>
      <xdr:blipFill>
        <a:blip r:embed="rId2"/>
        <a:stretch>
          <a:fillRect/>
        </a:stretch>
      </xdr:blipFill>
      <xdr:spPr>
        <a:xfrm>
          <a:off x="15382875" y="3227070"/>
          <a:ext cx="1064260" cy="1165860"/>
        </a:xfrm>
        <a:prstGeom prst="rect">
          <a:avLst/>
        </a:prstGeom>
      </xdr:spPr>
    </xdr:pic>
  </etc:cellImage>
  <etc:cellImage>
    <xdr:pic>
      <xdr:nvPicPr>
        <xdr:cNvPr id="12" name="ID_538B74A9A82D4318AD01C08ECC451646" descr="qrcode_www.ntfabu.com (3)"/>
        <xdr:cNvPicPr>
          <a:picLocks noChangeAspect="1"/>
        </xdr:cNvPicPr>
      </xdr:nvPicPr>
      <xdr:blipFill>
        <a:blip r:embed="rId3"/>
        <a:stretch>
          <a:fillRect/>
        </a:stretch>
      </xdr:blipFill>
      <xdr:spPr>
        <a:xfrm>
          <a:off x="13486130" y="1083310"/>
          <a:ext cx="986790" cy="989330"/>
        </a:xfrm>
        <a:prstGeom prst="rect">
          <a:avLst/>
        </a:prstGeom>
      </xdr:spPr>
    </xdr:pic>
  </etc:cellImage>
  <etc:cellImage>
    <xdr:pic>
      <xdr:nvPicPr>
        <xdr:cNvPr id="34" name="ID_8A421B0B6B3445D28F89BDE2C5175B75"/>
        <xdr:cNvPicPr>
          <a:picLocks noChangeAspect="1"/>
        </xdr:cNvPicPr>
      </xdr:nvPicPr>
      <xdr:blipFill>
        <a:blip r:embed="rId4"/>
        <a:stretch>
          <a:fillRect/>
        </a:stretch>
      </xdr:blipFill>
      <xdr:spPr>
        <a:xfrm>
          <a:off x="14093190" y="1273810"/>
          <a:ext cx="1746250" cy="1744980"/>
        </a:xfrm>
        <a:prstGeom prst="rect">
          <a:avLst/>
        </a:prstGeom>
        <a:noFill/>
        <a:ln w="9525">
          <a:noFill/>
        </a:ln>
      </xdr:spPr>
    </xdr:pic>
  </etc:cellImage>
  <etc:cellImage>
    <xdr:pic>
      <xdr:nvPicPr>
        <xdr:cNvPr id="14" name="ID_D8C332F10FE34F6EA7A3BAAF463584AE"/>
        <xdr:cNvPicPr>
          <a:picLocks noChangeAspect="1"/>
        </xdr:cNvPicPr>
      </xdr:nvPicPr>
      <xdr:blipFill>
        <a:blip r:embed="rId5"/>
        <a:stretch>
          <a:fillRect/>
        </a:stretch>
      </xdr:blipFill>
      <xdr:spPr>
        <a:xfrm>
          <a:off x="8793480" y="16064230"/>
          <a:ext cx="1035050" cy="1036320"/>
        </a:xfrm>
        <a:prstGeom prst="rect">
          <a:avLst/>
        </a:prstGeom>
        <a:noFill/>
        <a:ln w="9525">
          <a:noFill/>
        </a:ln>
      </xdr:spPr>
    </xdr:pic>
  </etc:cellImage>
  <etc:cellImage>
    <xdr:pic>
      <xdr:nvPicPr>
        <xdr:cNvPr id="69" name="ID_7340F89CF5BD428FA98AC41BFD1C78E7"/>
        <xdr:cNvPicPr>
          <a:picLocks noChangeAspect="1"/>
        </xdr:cNvPicPr>
      </xdr:nvPicPr>
      <xdr:blipFill>
        <a:blip r:embed="rId6"/>
        <a:stretch>
          <a:fillRect/>
        </a:stretch>
      </xdr:blipFill>
      <xdr:spPr>
        <a:xfrm>
          <a:off x="9204960" y="8180070"/>
          <a:ext cx="777875" cy="783590"/>
        </a:xfrm>
        <a:prstGeom prst="rect">
          <a:avLst/>
        </a:prstGeom>
        <a:noFill/>
        <a:ln w="9525">
          <a:noFill/>
        </a:ln>
      </xdr:spPr>
    </xdr:pic>
  </etc:cellImage>
  <etc:cellImage>
    <xdr:pic>
      <xdr:nvPicPr>
        <xdr:cNvPr id="37" name="ID_4BFBB99B16D14DFA8DF14FF927E20088" descr="qrcode_www.ntfabu.com"/>
        <xdr:cNvPicPr>
          <a:picLocks noChangeAspect="1"/>
        </xdr:cNvPicPr>
      </xdr:nvPicPr>
      <xdr:blipFill>
        <a:blip r:embed="rId7"/>
        <a:stretch>
          <a:fillRect/>
        </a:stretch>
      </xdr:blipFill>
      <xdr:spPr>
        <a:xfrm>
          <a:off x="14093190" y="2088515"/>
          <a:ext cx="4293235" cy="4286250"/>
        </a:xfrm>
        <a:prstGeom prst="rect">
          <a:avLst/>
        </a:prstGeom>
      </xdr:spPr>
    </xdr:pic>
  </etc:cellImage>
  <etc:cellImage>
    <xdr:pic>
      <xdr:nvPicPr>
        <xdr:cNvPr id="45" name="ID_EB1BBA48233143B08E9E796EBF6304F4" descr="http___www.zgnt.net_ntrbszb_pc_c_202505_26_content_209019.html"/>
        <xdr:cNvPicPr>
          <a:picLocks noChangeAspect="1"/>
        </xdr:cNvPicPr>
      </xdr:nvPicPr>
      <xdr:blipFill>
        <a:blip r:embed="rId8"/>
        <a:stretch>
          <a:fillRect/>
        </a:stretch>
      </xdr:blipFill>
      <xdr:spPr>
        <a:xfrm>
          <a:off x="13923010" y="3463290"/>
          <a:ext cx="2449195" cy="2448560"/>
        </a:xfrm>
        <a:prstGeom prst="rect">
          <a:avLst/>
        </a:prstGeom>
      </xdr:spPr>
    </xdr:pic>
  </etc:cellImage>
  <etc:cellImage>
    <xdr:pic>
      <xdr:nvPicPr>
        <xdr:cNvPr id="78" name="ID_573BF6C852644394812DA75A8654B48E" descr="0613"/>
        <xdr:cNvPicPr/>
      </xdr:nvPicPr>
      <xdr:blipFill>
        <a:blip r:embed="rId9"/>
        <a:stretch>
          <a:fillRect/>
        </a:stretch>
      </xdr:blipFill>
      <xdr:spPr>
        <a:xfrm>
          <a:off x="0" y="0"/>
          <a:ext cx="3810000" cy="3810000"/>
        </a:xfrm>
        <a:prstGeom prst="rect">
          <a:avLst/>
        </a:prstGeom>
      </xdr:spPr>
    </xdr:pic>
  </etc:cellImage>
  <etc:cellImage>
    <xdr:pic>
      <xdr:nvPicPr>
        <xdr:cNvPr id="80" name="ID_247FC44EA6D944F9B49A7BECDB13B89B" descr="1_1050209280_171_85_3_1023126129_13d2c2da41d0394a898f38ad6fa74140"/>
        <xdr:cNvPicPr>
          <a:picLocks noChangeAspect="1"/>
        </xdr:cNvPicPr>
      </xdr:nvPicPr>
      <xdr:blipFill>
        <a:blip r:embed="rId10"/>
        <a:stretch>
          <a:fillRect/>
        </a:stretch>
      </xdr:blipFill>
      <xdr:spPr>
        <a:xfrm flipV="1">
          <a:off x="12970510" y="2580005"/>
          <a:ext cx="1059180" cy="1061720"/>
        </a:xfrm>
        <a:prstGeom prst="rect">
          <a:avLst/>
        </a:prstGeom>
      </xdr:spPr>
    </xdr:pic>
  </etc:cellImage>
  <etc:cellImage>
    <xdr:pic>
      <xdr:nvPicPr>
        <xdr:cNvPr id="94" name="ID_A8926C90C063431E858869DC1BF73C49" descr="陈玉华"/>
        <xdr:cNvPicPr/>
      </xdr:nvPicPr>
      <xdr:blipFill>
        <a:blip r:embed="rId11"/>
        <a:stretch>
          <a:fillRect/>
        </a:stretch>
      </xdr:blipFill>
      <xdr:spPr>
        <a:xfrm>
          <a:off x="0" y="0"/>
          <a:ext cx="5715000" cy="5715000"/>
        </a:xfrm>
        <a:prstGeom prst="rect">
          <a:avLst/>
        </a:prstGeom>
      </xdr:spPr>
    </xdr:pic>
  </etc:cellImage>
  <etc:cellImage>
    <xdr:pic>
      <xdr:nvPicPr>
        <xdr:cNvPr id="122" name="ID_6BD3E460BFCF4DF69835F2084C52494B" descr="长江体育公园开园 (1)"/>
        <xdr:cNvPicPr>
          <a:picLocks noChangeAspect="1"/>
        </xdr:cNvPicPr>
      </xdr:nvPicPr>
      <xdr:blipFill>
        <a:blip r:embed="rId12"/>
        <a:stretch>
          <a:fillRect/>
        </a:stretch>
      </xdr:blipFill>
      <xdr:spPr>
        <a:xfrm>
          <a:off x="11387455" y="17520285"/>
          <a:ext cx="2165985" cy="2164080"/>
        </a:xfrm>
        <a:prstGeom prst="rect">
          <a:avLst/>
        </a:prstGeom>
      </xdr:spPr>
    </xdr:pic>
  </etc:cellImage>
  <etc:cellImage>
    <xdr:pic>
      <xdr:nvPicPr>
        <xdr:cNvPr id="145" name="ID_C4D3219D554743D5B96B66DC89332169" descr="qrcode_nginx-ntfb.ntfabu.com"/>
        <xdr:cNvPicPr>
          <a:picLocks noChangeAspect="1"/>
        </xdr:cNvPicPr>
      </xdr:nvPicPr>
      <xdr:blipFill>
        <a:blip r:embed="rId13"/>
        <a:stretch>
          <a:fillRect/>
        </a:stretch>
      </xdr:blipFill>
      <xdr:spPr>
        <a:xfrm>
          <a:off x="13495020" y="12224385"/>
          <a:ext cx="4645025" cy="4709795"/>
        </a:xfrm>
        <a:prstGeom prst="rect">
          <a:avLst/>
        </a:prstGeom>
      </xdr:spPr>
    </xdr:pic>
  </etc:cellImage>
  <etc:cellImage>
    <xdr:pic>
      <xdr:nvPicPr>
        <xdr:cNvPr id="146" name="ID_EC7BD856026B480D8B96B5A4CA8216FF"/>
        <xdr:cNvPicPr>
          <a:picLocks noChangeAspect="1"/>
        </xdr:cNvPicPr>
      </xdr:nvPicPr>
      <xdr:blipFill>
        <a:blip r:embed="rId14"/>
        <a:stretch>
          <a:fillRect/>
        </a:stretch>
      </xdr:blipFill>
      <xdr:spPr>
        <a:xfrm>
          <a:off x="14337665" y="4995545"/>
          <a:ext cx="897255" cy="901700"/>
        </a:xfrm>
        <a:prstGeom prst="rect">
          <a:avLst/>
        </a:prstGeom>
        <a:noFill/>
        <a:ln w="9525">
          <a:noFill/>
        </a:ln>
      </xdr:spPr>
    </xdr:pic>
  </etc:cellImage>
  <etc:cellImage>
    <xdr:pic>
      <xdr:nvPicPr>
        <xdr:cNvPr id="162" name="ID_F3B95ACF1A084300A23428C7E130A844" descr="pinglun"/>
        <xdr:cNvPicPr>
          <a:picLocks noChangeAspect="1"/>
        </xdr:cNvPicPr>
      </xdr:nvPicPr>
      <xdr:blipFill>
        <a:blip r:embed="rId15"/>
        <a:stretch>
          <a:fillRect/>
        </a:stretch>
      </xdr:blipFill>
      <xdr:spPr>
        <a:xfrm>
          <a:off x="13340715" y="5139055"/>
          <a:ext cx="4297045" cy="4305300"/>
        </a:xfrm>
        <a:prstGeom prst="rect">
          <a:avLst/>
        </a:prstGeom>
      </xdr:spPr>
    </xdr:pic>
  </etc:cellImage>
  <etc:cellImage>
    <xdr:pic>
      <xdr:nvPicPr>
        <xdr:cNvPr id="160" name="ID_FC6B4C06CF28493F86EE02A3D69121AA"/>
        <xdr:cNvPicPr>
          <a:picLocks noChangeAspect="1"/>
        </xdr:cNvPicPr>
      </xdr:nvPicPr>
      <xdr:blipFill>
        <a:blip r:embed="rId16"/>
        <a:stretch>
          <a:fillRect/>
        </a:stretch>
      </xdr:blipFill>
      <xdr:spPr>
        <a:xfrm>
          <a:off x="13237210" y="1153160"/>
          <a:ext cx="800735" cy="805180"/>
        </a:xfrm>
        <a:prstGeom prst="rect">
          <a:avLst/>
        </a:prstGeom>
        <a:noFill/>
        <a:ln w="9525">
          <a:noFill/>
        </a:ln>
      </xdr:spPr>
    </xdr:pic>
  </etc:cellImage>
  <etc:cellImage>
    <xdr:pic>
      <xdr:nvPicPr>
        <xdr:cNvPr id="167" name="ID_6B66E26BE5974F3092E642BD87295D92"/>
        <xdr:cNvPicPr>
          <a:picLocks noChangeAspect="1"/>
        </xdr:cNvPicPr>
      </xdr:nvPicPr>
      <xdr:blipFill>
        <a:blip r:embed="rId17"/>
        <a:stretch>
          <a:fillRect/>
        </a:stretch>
      </xdr:blipFill>
      <xdr:spPr>
        <a:xfrm>
          <a:off x="13201650" y="1153795"/>
          <a:ext cx="826770" cy="806450"/>
        </a:xfrm>
        <a:prstGeom prst="rect">
          <a:avLst/>
        </a:prstGeom>
        <a:noFill/>
        <a:ln w="9525">
          <a:noFill/>
        </a:ln>
      </xdr:spPr>
    </xdr:pic>
  </etc:cellImage>
  <etc:cellImage>
    <xdr:pic>
      <xdr:nvPicPr>
        <xdr:cNvPr id="169" name="ID_58F11C8E1A984F32B0804B30A52B494D" descr="qrcode_nginx-ntfb.ntfabu.com (9)"/>
        <xdr:cNvPicPr>
          <a:picLocks noChangeAspect="1"/>
        </xdr:cNvPicPr>
      </xdr:nvPicPr>
      <xdr:blipFill>
        <a:blip r:embed="rId18"/>
        <a:stretch>
          <a:fillRect/>
        </a:stretch>
      </xdr:blipFill>
      <xdr:spPr>
        <a:xfrm>
          <a:off x="13420725" y="3636010"/>
          <a:ext cx="970915" cy="975995"/>
        </a:xfrm>
        <a:prstGeom prst="rect">
          <a:avLst/>
        </a:prstGeom>
      </xdr:spPr>
    </xdr:pic>
  </etc:cellImage>
  <etc:cellImage>
    <xdr:pic>
      <xdr:nvPicPr>
        <xdr:cNvPr id="184" name="ID_E15A6A420FD2440CBFBCAAB5BA0F4B28" descr="qrcode_nginx-ntfb.ntfabu.com (3)"/>
        <xdr:cNvPicPr>
          <a:picLocks noChangeAspect="1"/>
        </xdr:cNvPicPr>
      </xdr:nvPicPr>
      <xdr:blipFill>
        <a:blip r:embed="rId19"/>
        <a:stretch>
          <a:fillRect/>
        </a:stretch>
      </xdr:blipFill>
      <xdr:spPr>
        <a:xfrm>
          <a:off x="13411835" y="2088515"/>
          <a:ext cx="4277360" cy="4304665"/>
        </a:xfrm>
        <a:prstGeom prst="rect">
          <a:avLst/>
        </a:prstGeom>
      </xdr:spPr>
    </xdr:pic>
  </etc:cellImage>
  <etc:cellImage>
    <xdr:pic>
      <xdr:nvPicPr>
        <xdr:cNvPr id="2" name="ID_248979F513AC4996B2B6A8CE44CC4C2A"/>
        <xdr:cNvPicPr>
          <a:picLocks noChangeAspect="1"/>
        </xdr:cNvPicPr>
      </xdr:nvPicPr>
      <xdr:blipFill>
        <a:blip r:embed="rId20" r:link="rId21"/>
        <a:stretch>
          <a:fillRect/>
        </a:stretch>
      </xdr:blipFill>
      <xdr:spPr>
        <a:xfrm>
          <a:off x="7449820" y="17820640"/>
          <a:ext cx="584200" cy="586105"/>
        </a:xfrm>
        <a:prstGeom prst="rect">
          <a:avLst/>
        </a:prstGeom>
        <a:noFill/>
        <a:ln>
          <a:noFill/>
        </a:ln>
      </xdr:spPr>
    </xdr:pic>
  </etc:cellImage>
  <etc:cellImage>
    <xdr:pic>
      <xdr:nvPicPr>
        <xdr:cNvPr id="65" name="ID_673B2A69FD6A4D0489DAE4BE9ACEC477" descr="222"/>
        <xdr:cNvPicPr>
          <a:picLocks noChangeAspect="1"/>
        </xdr:cNvPicPr>
      </xdr:nvPicPr>
      <xdr:blipFill>
        <a:blip r:embed="rId22"/>
        <a:stretch>
          <a:fillRect/>
        </a:stretch>
      </xdr:blipFill>
      <xdr:spPr>
        <a:xfrm>
          <a:off x="8822055" y="2580640"/>
          <a:ext cx="1468755" cy="1475105"/>
        </a:xfrm>
        <a:prstGeom prst="rect">
          <a:avLst/>
        </a:prstGeom>
      </xdr:spPr>
    </xdr:pic>
  </etc:cellImage>
  <etc:cellImage>
    <xdr:pic>
      <xdr:nvPicPr>
        <xdr:cNvPr id="17" name="ID_64928617CFE447A991AE2E60CED39782" descr="qrcode_www.ntfabu.com (2)"/>
        <xdr:cNvPicPr>
          <a:picLocks noChangeAspect="1"/>
        </xdr:cNvPicPr>
      </xdr:nvPicPr>
      <xdr:blipFill>
        <a:blip r:embed="rId23"/>
        <a:stretch>
          <a:fillRect/>
        </a:stretch>
      </xdr:blipFill>
      <xdr:spPr>
        <a:xfrm>
          <a:off x="13030835" y="1069340"/>
          <a:ext cx="4277360" cy="4305300"/>
        </a:xfrm>
        <a:prstGeom prst="rect">
          <a:avLst/>
        </a:prstGeom>
      </xdr:spPr>
    </xdr:pic>
  </etc:cellImage>
  <etc:cellImage>
    <xdr:pic>
      <xdr:nvPicPr>
        <xdr:cNvPr id="5" name="ID_FA3012272F804AD39D12A2EE88E1D65C"/>
        <xdr:cNvPicPr>
          <a:picLocks noChangeAspect="1"/>
        </xdr:cNvPicPr>
      </xdr:nvPicPr>
      <xdr:blipFill>
        <a:blip r:embed="rId24"/>
        <a:stretch>
          <a:fillRect/>
        </a:stretch>
      </xdr:blipFill>
      <xdr:spPr>
        <a:xfrm>
          <a:off x="8629650" y="11458575"/>
          <a:ext cx="714375" cy="713740"/>
        </a:xfrm>
        <a:prstGeom prst="rect">
          <a:avLst/>
        </a:prstGeom>
        <a:noFill/>
        <a:ln w="9525">
          <a:noFill/>
        </a:ln>
      </xdr:spPr>
    </xdr:pic>
  </etc:cellImage>
  <etc:cellImage>
    <xdr:pic>
      <xdr:nvPicPr>
        <xdr:cNvPr id="103" name="ID_01D3BC4E5FEE43E78113864E8785D25B" descr="1_1044211719_171_85_3_1006900954_71c443d631d0c7da9074c11d1d08bb3e"/>
        <xdr:cNvPicPr>
          <a:picLocks noChangeAspect="1"/>
        </xdr:cNvPicPr>
      </xdr:nvPicPr>
      <xdr:blipFill>
        <a:blip r:embed="rId25"/>
        <a:stretch>
          <a:fillRect/>
        </a:stretch>
      </xdr:blipFill>
      <xdr:spPr>
        <a:xfrm>
          <a:off x="14333855" y="5738495"/>
          <a:ext cx="1179830" cy="1175385"/>
        </a:xfrm>
        <a:prstGeom prst="rect">
          <a:avLst/>
        </a:prstGeom>
      </xdr:spPr>
    </xdr:pic>
  </etc:cellImage>
</etc:cellImages>
</file>

<file path=xl/sharedStrings.xml><?xml version="1.0" encoding="utf-8"?>
<sst xmlns="http://schemas.openxmlformats.org/spreadsheetml/2006/main" count="202" uniqueCount="126">
  <si>
    <t>南通日报参评2025年度江苏省好新闻（文字作品、版面、专栏）公示</t>
  </si>
  <si>
    <t>序号</t>
  </si>
  <si>
    <t>标题</t>
  </si>
  <si>
    <t>发表日期</t>
  </si>
  <si>
    <t>发表平台</t>
  </si>
  <si>
    <t>体裁</t>
  </si>
  <si>
    <t>字数</t>
  </si>
  <si>
    <t>作者</t>
  </si>
  <si>
    <t>编辑</t>
  </si>
  <si>
    <t>自荐理由</t>
  </si>
  <si>
    <t>二维码</t>
  </si>
  <si>
    <t>来源</t>
  </si>
  <si>
    <t>全球首条全寿命周期“零碳隧道”海太长江隧道
清洁能源供电工程风电并网</t>
  </si>
  <si>
    <t>南通日报</t>
  </si>
  <si>
    <t>消息</t>
  </si>
  <si>
    <t xml:space="preserve">朱晖斌 彭军君 </t>
  </si>
  <si>
    <t>顾璐璐</t>
  </si>
  <si>
    <t>这篇新闻聚焦全球首条全寿命周期“零碳隧道”——海太长江隧道风电并网这一创新实践，紧扣“碳达峰、碳中和”热点，题材新颖。报道内容详实，从隧道规模到清洁能源供电系统，再到环境效益，信息全面且表述清晰，专业与通俗兼具，展现了我国在交通与能源领域的绿色发展成果，具有示范引领作用，能够激发社会对绿色低碳发展的关注，为可持续发展营造积极氛围，是一篇兼具新闻价值和社会意义的佳作。</t>
  </si>
  <si>
    <t>一</t>
  </si>
  <si>
    <t>全国首批长期照护师证书在通颁发</t>
  </si>
  <si>
    <t>2025年4月 29日</t>
  </si>
  <si>
    <t>何家玉</t>
  </si>
  <si>
    <t>徐亚华 顾璐璐 陈晓雷 黄梦倩</t>
  </si>
  <si>
    <t>在长期照护险诞生地的南通，发出首批长期照护师证书。文章用简短的文字概况了十年中南通在推进这一保险制度发展中所作的创新，并通过1号持证人和国家医保局两个层面，说出了长护师这一新职业对于亲历者及制度本身的重要意义。</t>
  </si>
  <si>
    <t>从“被动照护”到“主动防御”           
全国首个失能失智干预地方标准在通实施</t>
  </si>
  <si>
    <t>2025年7月 2日</t>
  </si>
  <si>
    <t>冯启榕</t>
  </si>
  <si>
    <t>吴滨</t>
  </si>
  <si>
    <t>聚焦全国首个《老年人失能（失智）预防干预服务规范》的实施，讲述了我市持续三年在全省率先开展老年人失能失智预防干预项目的前因后果，体裁独特，时效性强。被学习强国平台转载。</t>
  </si>
  <si>
    <t>二</t>
  </si>
  <si>
    <t>市儿体校连创两项全省第一
6个训练项目世界冠军满堂红，均摘取国际大赛江苏首金</t>
  </si>
  <si>
    <t>2025年11月 11日</t>
  </si>
  <si>
    <t>叶国 王全立</t>
  </si>
  <si>
    <t>汪小林</t>
  </si>
  <si>
    <t>作者长期跟踪南通体育发展，凭借深厚的体育知识积累，精准推算出这一重要的新闻节点，并密切跟踪赛事进展。在南通运动员邱铮勇夺女子团体金牌后，第一时间写出这篇兼具新闻性、知识性的独家报道，吸引了学习强国等多家媒体及客户端平台转发，再次叫响南通体育之乡品牌。</t>
  </si>
  <si>
    <t>慈善大爱传承不息                         援疆医疗专家捐出眼角膜和遗体</t>
  </si>
  <si>
    <t>李波</t>
  </si>
  <si>
    <t>通大附院援疆医疗专家崔之础身后捐出眼角膜和遗体，这让他成为了南通市第88位遗体捐献志愿者。他的眼角膜为两位患者送去了光明，遗体捐献给了南通大学医学院。记者获得消息后对此事进行了采访报道。文章发表后被中江网、新华网、央广网等媒体转载。</t>
  </si>
  <si>
    <t>三</t>
  </si>
  <si>
    <t>让张謇历史文化资源“活”起来
全省高校首张数据知识产权登记证书落地南通</t>
  </si>
  <si>
    <t>王玮丽</t>
  </si>
  <si>
    <t>沈雪梅 陈璟</t>
  </si>
  <si>
    <t>依托全国首个张謇学数字人文知识库，南通大学构建的“张謇学数字人文平台数据集”获颁全省高校首张数据知识产权登记证书。记者获悉后及时跟进采访，介绍了该平台建设进展，并阐释了数据知识产权登记对于张謇历史文化资源保护及利用的重要助推作用，从中折射出我市深入挖掘张謇文化资源、打造城市文化品牌的阶段成效。</t>
  </si>
  <si>
    <t>“领航号”盾构机掘至江心</t>
  </si>
  <si>
    <t>南通日报A1</t>
  </si>
  <si>
    <t>朱蓓宁、彭军君、朱晖斌</t>
  </si>
  <si>
    <t>陈黎</t>
  </si>
  <si>
    <t>及时跟进重大工程的重要节点，记者深入地下和江心，开展实地采访，精选有效信息，千字之内，将过江隧道建设最新进展、关键技术突破、兼顾对长江生态的保护等重大意义一一清晰呈现，使得“外行不觉深，内行不觉浅”，语言晓畅，言简意赅。</t>
  </si>
  <si>
    <t>“体育之乡”新添生态岸线运动休闲空间      南通长江体育公园开园迎客</t>
  </si>
  <si>
    <t>864字</t>
  </si>
  <si>
    <t>李波、蒋娇娇</t>
  </si>
  <si>
    <t>陈璟</t>
  </si>
  <si>
    <t>报道以南通长江体育公园开园为由头，深入挖掘背后的多重意义，将公园建设与“体育之乡”美誉、奥运后备人才建设城市定位结合，让生态效益、体育价值与民生福祉跃然纸上，诠释了 “共抓大保护、不搞大开发” 的理念实践，记录了一座城市的滨江新生，为沿江城市高质量发展提供了 “生态 + 体育” 的鲜活样本。</t>
  </si>
  <si>
    <t>我市在全国率先为新就业群体设立学历教育项目
 “江海新才”学院首批70名学员毕业</t>
  </si>
  <si>
    <t>892字</t>
  </si>
  <si>
    <t>彭军君、刘璐</t>
  </si>
  <si>
    <t>记者自“江海新才”学院2022年开班即深入跟踪，历时三年，及时、准确记录了这项全国首创、惠及新就业群体的学历教育项目。报道聚焦首批70名学员毕业的高光时刻，以货车司机、快递员等鲜活案例，立意深远，叙事扎实，彰显城市与新就业群体 “双向奔赴”，兼具新闻价值与社会意义。</t>
  </si>
  <si>
    <t>“磨刀老人”喜收209名“公益后辈”</t>
  </si>
  <si>
    <t>周朝晖张园</t>
  </si>
  <si>
    <t>顾璐璐、张姮</t>
  </si>
  <si>
    <t>“磨刀老人”吴锦泉作为“感动中国年度人物”和“全国道德模范提名奖获得者”，在耄耋之年收下209名徒弟，师徒互相勉励、并肩前行，将”磨刀精神“薪火传承。报道以简练精当的文字，不铺陈、不渲染，对这一社会瞩目的公益事件进行了白描式报道，。</t>
  </si>
  <si>
    <t>个人申报</t>
  </si>
  <si>
    <t xml:space="preserve">
“海鲜巡游”是一场成功的“文化带货”</t>
  </si>
  <si>
    <t>评论</t>
  </si>
  <si>
    <t>唐彦云</t>
  </si>
  <si>
    <t>王霞、张君怡</t>
  </si>
  <si>
    <t>抓住“海鲜巡游”的本土热点，探讨传统民俗与地方文化巧妙结合，加上群众路线、短视频传播，就能成为成功的“文化带货”。案例鲜活、论述生动、条理清晰，具可读性和启发性。</t>
  </si>
  <si>
    <t>用奋斗书写“光荣属于南通”</t>
  </si>
  <si>
    <t>《南通日报》、南通发布公众号</t>
  </si>
  <si>
    <t>朱文君</t>
  </si>
  <si>
    <t>陈璟、陈晓雷</t>
  </si>
  <si>
    <t>在苏超结束一周后推出评论，正面引导广大市民对比赛结果的遗憾，把苏超激发出的热情转化为推动南通经济社会高质量发展的动力。稿件发出后，得到广大读者认同，将“光荣属于南通”这句球场的口号，转化为对南通城市的认同与自豪。</t>
  </si>
  <si>
    <t>紫琅快评：拥抱民企的春天</t>
  </si>
  <si>
    <t>赵勇进</t>
  </si>
  <si>
    <t>第一天总书记在全国民营经济座谈会上的重要讲话见报，第二天评论也新鲜出炉，时效性、针对性都很强，反应快，为版面增色不少。时评结合南通实际，以政策为纲、数据为据、案例为证，兼具战略高度与实践深度。评论有鼓动性，既为民营企业注入信心，也为其他城市提供了“南通样本”的参考价值。</t>
  </si>
  <si>
    <t>“挑大梁”要找准支点用巧劲</t>
  </si>
  <si>
    <t>张俊</t>
  </si>
  <si>
    <t>《“挑大梁”要找准支点用巧劲》写在十四五收官冲刺之际，深刻把握习近平总书记关于“经济大省要挑大梁”的重要指示和对江苏工作的重大要求，以南通板块、园区、企业高质量发展一线实践为例，深刻阐述了“挑大梁”要把握时势、因地制宜、精准发力的发展理念。言论着眼全局，立意深远，说理清楚，给人启迪，既鼓舞人心、激发斗志，又传递理念、释疑解惑，凸显了党报评论在经济报道中的独特作用，引发社会各界关注和好评。</t>
  </si>
  <si>
    <t>“山河回响 浩气长荐”江海抗战印记全媒体行动系列报道</t>
  </si>
  <si>
    <t>7月1日至9月3日</t>
  </si>
  <si>
    <t>系列报道</t>
  </si>
  <si>
    <t>集体</t>
  </si>
  <si>
    <t>陈黎、汪小林、陈璟、杨楼等</t>
  </si>
  <si>
    <t>该系列是南通报业为纪念抗战胜利80周年策划的重点选题，自7月初启幕至9月3日收官，以12组深度报道与1篇全景综述，为读者铺展江海大地上波澜壮阔的抗争史诗。系列在内容挖掘、采访组织、呈现方式等均有新的收获，在8月份的省委宣传部月度视频通气会上被点名予以表扬。（2025年9月获编委会即时奖）</t>
  </si>
  <si>
    <t>感谢“苏超”，让我们被看见</t>
  </si>
  <si>
    <t>2025年11月 3日</t>
  </si>
  <si>
    <t>通讯</t>
  </si>
  <si>
    <t>叶国</t>
  </si>
  <si>
    <t>杨楼</t>
  </si>
  <si>
    <t>“苏超”是今年的最强IP，本文通过对“苏超”赛事的系统梳理，从赛场拼搏与城市精神的同频共振、深耕青训和足球沃土的厚积薄发、草根足球与市民情感的深度共鸣、赛事流量到发展增量的强劲脉动四个方面，展现了苏超这一经典人文经济学样本带个一座城市的深刻变化，文章在南通日报和南通发布推出后，获得大量好评和转载，进一步擦亮了南通“文武双全”城市新人设。</t>
  </si>
  <si>
    <t>江海奔腾 勇竞潮头</t>
  </si>
  <si>
    <t>作为一条指令稿，该文利用现有材料、挖掘整合全市发展亮点，以生动案例、详实数据，充分反映了今年以来全市上下深入学习贯彻习近平总书记对江苏重要讲话精神，抓住用好国家战略，加快跨江融合、向海发展，高质量发展保持向新向好态势，坚定扛起经济大市在全省“挑大梁”中的使命担当。</t>
  </si>
  <si>
    <t>向新而行丨中天科技新获两项国际质量大奖——一家千亿高企的质量进阶与发展跃迁</t>
  </si>
  <si>
    <t>汤晓峰 徐亚华</t>
  </si>
  <si>
    <t>汪小林、张檬檬、吴一多</t>
  </si>
  <si>
    <t>这篇新闻报道亮点突出。它以生动的笔触，全面展现中天科技对质量的执着追求。从企业发展历程中的质量事故到构建独特质量管理体系，从“六精”质量管理模式到创新与质量融合的生动场景，再到人才激励举措与所获众多荣誉，内容丰富详实。报道不仅凸显了中天科技在质量领域的卓越成就，更体现其作为行业引领者的担当，契合建设“质量强国”的时代主题，对推动制造业质量提升有积极意义，值得推荐。</t>
  </si>
  <si>
    <t>2100余份赔偿协议背后的“南通实践”</t>
  </si>
  <si>
    <t>彭军君 刘璐</t>
  </si>
  <si>
    <t>严勇</t>
  </si>
  <si>
    <t>生态环境损害赔偿制度改革是党中央、国务院确定的重点改革任务之一。3月1日起，我国首部专门规范生态环境损害赔偿工作的地方性法规——《南通市生态环境损害赔偿程序规定》正式施行。记者进行了深入采访，从十年试水、破壁之困、立法破题三个方面，阐述南通成为先行立法者的原因、这部地方性法规出台的过程以及作为首部相关立法如何解决实际问题。记者采访扎实，文章论述全面、客观。</t>
  </si>
  <si>
    <t xml:space="preserve">
“数字归巢人”让远方在脚下生长</t>
  </si>
  <si>
    <t>王颖 卢兆欣</t>
  </si>
  <si>
    <t>科技打开了乡村连接城市、连接世界的新通道，政策创新也为新一代返乡青年提供了留乡创业的沃土，越来越多青年选择将人生坐标锚定家乡。本文通过三位年轻人的故事，生动展现了他们用科技解码传统、以创新重构乡土、借文化激活乡愁，用实际行动解读远方就在脚下的故事。</t>
  </si>
  <si>
    <t>《邂逅一城春意 共赴通马之约》</t>
  </si>
  <si>
    <t>张烨、李波、高阳</t>
  </si>
  <si>
    <t>与往年相比，今年通马中签率不到30%，赛事报名人数、受欢迎程度创历史新高。通马缘何大获青睐？本报记者进行了实地探访。本文采访扎实、语言生动，刊发后短时间内阅读量达到1.2万。</t>
  </si>
  <si>
    <t>400余名共建“一带一路”国家留学生将南通故事讲给世界听——他们是跨越山海的“文化信使”</t>
  </si>
  <si>
    <t>汤晓峰、邢知洁</t>
  </si>
  <si>
    <t>陈璟、汪小林、张檬檬、季肖寒</t>
  </si>
  <si>
    <t>本文从小切口出发，展现南通科院共建 “一带一路” 国家留学生的学习生活、文化体验与文化传播实践，文章立足于丰富的采访和鲜活的事例，以个体叙事传递时代强音，反映了我市高校以留学生这一群体为媒介在“一带一路” 文化交流中的积极探索。</t>
  </si>
  <si>
    <t>机械化还田为主、“五化”利用为辅，我市每年400多万吨秸秆走上全链条、高值化转型路——“草垛垛”成了“香饽饽”</t>
  </si>
  <si>
    <t>2025年11月 17日</t>
  </si>
  <si>
    <t>文章紧扣乡村振兴、“双碳” 目标等时代命题，将秸秆利用升华为 “生态美、产业兴、百姓富” 的系统工程， 既展现与高校院所合作的科技赋能，也凸显三级收储体系的制度创新，更以散户增收、劳动力就业等微观故事，让产业转型的价值最终落脚于 “人” 的获得感，将技术话题讲得生动鲜活，将生态话题讲得务实可感。</t>
  </si>
  <si>
    <t>青昀新材以“神奇材料”为支点撬动多领域产品品质跃迁——拓展技术应用边界 深度赋能千行百业</t>
  </si>
  <si>
    <t>12月7日</t>
  </si>
  <si>
    <t>李彤</t>
  </si>
  <si>
    <t>本文聚焦南通本土企业青昀新材的技术突破与产业赋能实践，以颐和园手绘地图“黑科技”应用为切入点，生动展现鲲纶™材料打破国外技术垄断、横跨文创、医疗、潮玩等多领域的应用价值。文章紧扣“技术创新撬动品质跃迁”主题，深度解析闪蒸纺技术的硬核优势与产品的卓越性能，呈现企业以自主研发赋能千行百业的更多可能性，凸显南通智造的强劲活力与创新实力，是一篇兼具新闻性与产业温度的高质量报道。</t>
  </si>
  <si>
    <t>A4、A5版</t>
  </si>
  <si>
    <t>版面</t>
  </si>
  <si>
    <t>汪小林、顾璐璐、邵云飞</t>
  </si>
  <si>
    <t>跨版设计醒目、色彩协调、主题突出。</t>
  </si>
  <si>
    <t>7版</t>
  </si>
  <si>
    <t>4-5版</t>
  </si>
  <si>
    <t>紫琅快评</t>
  </si>
  <si>
    <t>全年</t>
  </si>
  <si>
    <t>专栏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</si>
</sst>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m&quot;月&quot;d&quot;日&quot;;@"/>
  </numFmts>
  <fonts count="25">
    <font>
      <sz val="11"/>
      <color theme="1"/>
      <name val="宋体"/>
      <charset val="134"/>
      <scheme val="minor"/>
    </font>
    <font>
      <sz val="9"/>
      <color theme="1"/>
      <name val="宋体"/>
      <charset val="134"/>
    </font>
    <font>
      <sz val="9"/>
      <name val="宋体"/>
      <charset val="134"/>
    </font>
    <font>
      <sz val="9"/>
      <color rgb="FF333333"/>
      <name val="宋体"/>
      <charset val="134"/>
    </font>
    <font>
      <sz val="9"/>
      <color rgb="FF000000"/>
      <name val="宋体"/>
      <charset val="134"/>
    </font>
    <font>
      <u/>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wrapText="1"/>
    </xf>
    <xf numFmtId="0" fontId="0" fillId="0" borderId="0" xfId="0" applyAlignment="1">
      <alignment horizontal="center" vertical="center"/>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0" fontId="2" fillId="0" borderId="1" xfId="0" applyFont="1" applyFill="1" applyBorder="1" applyAlignment="1">
      <alignment vertical="center" wrapText="1"/>
    </xf>
    <xf numFmtId="58" fontId="1" fillId="0" borderId="1" xfId="0" applyNumberFormat="1" applyFont="1" applyFill="1" applyBorder="1" applyAlignment="1">
      <alignment vertical="center" wrapText="1"/>
    </xf>
    <xf numFmtId="0" fontId="1" fillId="0" borderId="2" xfId="0" applyFont="1" applyFill="1" applyBorder="1" applyAlignment="1">
      <alignment vertical="center" wrapText="1"/>
    </xf>
    <xf numFmtId="58"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31"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1" fillId="0" borderId="1" xfId="0" applyFont="1" applyFill="1" applyBorder="1" applyAlignment="1">
      <alignment horizontal="justify" vertical="center" wrapText="1"/>
    </xf>
    <xf numFmtId="0" fontId="1" fillId="0" borderId="1" xfId="0" applyFont="1" applyBorder="1" applyAlignment="1">
      <alignment vertical="center" wrapText="1"/>
    </xf>
    <xf numFmtId="0" fontId="1" fillId="0" borderId="1" xfId="0" applyFont="1" applyBorder="1">
      <alignment vertical="center"/>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left" vertical="center"/>
    </xf>
    <xf numFmtId="58" fontId="1" fillId="0" borderId="1" xfId="0" applyNumberFormat="1" applyFont="1" applyFill="1" applyBorder="1" applyAlignment="1">
      <alignment horizontal="justify" vertical="center" wrapText="1" indent="2"/>
    </xf>
    <xf numFmtId="0" fontId="4" fillId="0" borderId="1" xfId="0" applyFont="1" applyFill="1" applyBorder="1" applyAlignment="1">
      <alignment horizontal="left" vertical="center"/>
    </xf>
    <xf numFmtId="177"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xf>
    <xf numFmtId="0" fontId="0" fillId="0" borderId="1" xfId="0" applyBorder="1" applyAlignment="1">
      <alignment horizontal="left" vertical="center"/>
    </xf>
    <xf numFmtId="0" fontId="0" fillId="0" borderId="1" xfId="0" applyBorder="1">
      <alignment vertical="center"/>
    </xf>
    <xf numFmtId="58" fontId="0" fillId="0" borderId="1" xfId="0" applyNumberForma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NULL" TargetMode="External"/><Relationship Id="rId20" Type="http://schemas.openxmlformats.org/officeDocument/2006/relationships/image" Target="media/image20.png"/><Relationship Id="rId2" Type="http://schemas.openxmlformats.org/officeDocument/2006/relationships/image" Target="media/image2.jpe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workbookViewId="0">
      <selection activeCell="I3" sqref="I3"/>
    </sheetView>
  </sheetViews>
  <sheetFormatPr defaultColWidth="9" defaultRowHeight="13.5"/>
  <cols>
    <col min="1" max="1" width="5.125" customWidth="1"/>
    <col min="2" max="2" width="13" customWidth="1"/>
    <col min="3" max="3" width="12" customWidth="1"/>
    <col min="4" max="4" width="7.625" customWidth="1"/>
    <col min="5" max="5" width="5.25" customWidth="1"/>
    <col min="6" max="6" width="6.375" customWidth="1"/>
    <col min="9" max="9" width="45.125" customWidth="1"/>
    <col min="10" max="10" width="10.75" customWidth="1"/>
    <col min="11" max="11" width="9" hidden="1" customWidth="1"/>
  </cols>
  <sheetData>
    <row r="1" spans="1:11">
      <c r="A1" s="6" t="s">
        <v>0</v>
      </c>
      <c r="B1" s="6"/>
      <c r="C1" s="6"/>
      <c r="D1" s="6"/>
      <c r="E1" s="6"/>
      <c r="F1" s="6"/>
      <c r="G1" s="6"/>
      <c r="H1" s="6"/>
      <c r="I1" s="6"/>
      <c r="J1" s="6"/>
    </row>
    <row r="3" s="1" customFormat="1" ht="39" customHeight="1" spans="1:11">
      <c r="A3" s="7" t="s">
        <v>1</v>
      </c>
      <c r="B3" s="7" t="s">
        <v>2</v>
      </c>
      <c r="C3" s="8" t="s">
        <v>3</v>
      </c>
      <c r="D3" s="7" t="s">
        <v>4</v>
      </c>
      <c r="E3" s="7" t="s">
        <v>5</v>
      </c>
      <c r="F3" s="7" t="s">
        <v>6</v>
      </c>
      <c r="G3" s="7" t="s">
        <v>7</v>
      </c>
      <c r="H3" s="7" t="s">
        <v>8</v>
      </c>
      <c r="I3" s="7" t="s">
        <v>9</v>
      </c>
      <c r="J3" s="9" t="s">
        <v>10</v>
      </c>
      <c r="K3" s="10" t="s">
        <v>11</v>
      </c>
    </row>
    <row r="4" s="2" customFormat="1" ht="89" customHeight="1" spans="1:11">
      <c r="A4" s="7">
        <v>1</v>
      </c>
      <c r="B4" s="11" t="s">
        <v>12</v>
      </c>
      <c r="C4" s="12">
        <v>46023</v>
      </c>
      <c r="D4" s="7" t="s">
        <v>13</v>
      </c>
      <c r="E4" s="7" t="s">
        <v>14</v>
      </c>
      <c r="F4" s="7">
        <v>668</v>
      </c>
      <c r="G4" s="7" t="s">
        <v>15</v>
      </c>
      <c r="H4" s="7" t="s">
        <v>16</v>
      </c>
      <c r="I4" s="13" t="s">
        <v>17</v>
      </c>
      <c r="J4" s="7" t="str">
        <f>_xlfn.DISPIMG("ID_283FE22134694CCF8D8E10AE8A85F2B6",1)</f>
        <v>=DISPIMG("ID_283FE22134694CCF8D8E10AE8A85F2B6",1)</v>
      </c>
      <c r="K4" s="7" t="s">
        <v>18</v>
      </c>
    </row>
    <row r="5" s="1" customFormat="1" ht="75" customHeight="1" spans="1:11">
      <c r="A5" s="7">
        <v>2</v>
      </c>
      <c r="B5" s="10" t="s">
        <v>19</v>
      </c>
      <c r="C5" s="7" t="s">
        <v>20</v>
      </c>
      <c r="D5" s="10" t="s">
        <v>13</v>
      </c>
      <c r="E5" s="10" t="s">
        <v>14</v>
      </c>
      <c r="F5" s="7">
        <v>822</v>
      </c>
      <c r="G5" s="7" t="s">
        <v>21</v>
      </c>
      <c r="H5" s="7" t="s">
        <v>22</v>
      </c>
      <c r="I5" s="10" t="s">
        <v>23</v>
      </c>
      <c r="J5" s="10" t="str">
        <f>_xlfn.DISPIMG("ID_7340F89CF5BD428FA98AC41BFD1C78E7",1)</f>
        <v>=DISPIMG("ID_7340F89CF5BD428FA98AC41BFD1C78E7",1)</v>
      </c>
      <c r="K5" s="10" t="s">
        <v>18</v>
      </c>
    </row>
    <row r="6" s="3" customFormat="1" ht="82" customHeight="1" spans="1:11">
      <c r="A6" s="7">
        <v>3</v>
      </c>
      <c r="B6" s="7" t="s">
        <v>24</v>
      </c>
      <c r="C6" s="8" t="s">
        <v>25</v>
      </c>
      <c r="D6" s="7" t="s">
        <v>13</v>
      </c>
      <c r="E6" s="7" t="s">
        <v>14</v>
      </c>
      <c r="F6" s="7">
        <v>940</v>
      </c>
      <c r="G6" s="7" t="s">
        <v>26</v>
      </c>
      <c r="H6" s="7" t="s">
        <v>27</v>
      </c>
      <c r="I6" s="7" t="s">
        <v>28</v>
      </c>
      <c r="J6" s="7" t="str">
        <f>_xlfn.DISPIMG("ID_A8926C90C063431E858869DC1BF73C49",1)</f>
        <v>=DISPIMG("ID_A8926C90C063431E858869DC1BF73C49",1)</v>
      </c>
      <c r="K6" s="7" t="s">
        <v>29</v>
      </c>
    </row>
    <row r="7" s="3" customFormat="1" ht="87" customHeight="1" spans="1:11">
      <c r="A7" s="7">
        <v>4</v>
      </c>
      <c r="B7" s="10" t="s">
        <v>30</v>
      </c>
      <c r="C7" s="8" t="s">
        <v>31</v>
      </c>
      <c r="D7" s="10" t="s">
        <v>13</v>
      </c>
      <c r="E7" s="10" t="s">
        <v>14</v>
      </c>
      <c r="F7" s="7">
        <v>958</v>
      </c>
      <c r="G7" s="7" t="s">
        <v>32</v>
      </c>
      <c r="H7" s="7" t="s">
        <v>33</v>
      </c>
      <c r="I7" s="7" t="s">
        <v>34</v>
      </c>
      <c r="J7" s="10" t="str">
        <f>_xlfn.DISPIMG("ID_6B66E26BE5974F3092E642BD87295D92",1)</f>
        <v>=DISPIMG("ID_6B66E26BE5974F3092E642BD87295D92",1)</v>
      </c>
      <c r="K7" s="14" t="s">
        <v>29</v>
      </c>
    </row>
    <row r="8" s="4" customFormat="1" ht="94" customHeight="1" spans="1:11">
      <c r="A8" s="7">
        <v>5</v>
      </c>
      <c r="B8" s="9" t="s">
        <v>35</v>
      </c>
      <c r="C8" s="12">
        <v>45803</v>
      </c>
      <c r="D8" s="7" t="s">
        <v>13</v>
      </c>
      <c r="E8" s="9" t="s">
        <v>14</v>
      </c>
      <c r="F8" s="7">
        <v>680</v>
      </c>
      <c r="G8" s="7" t="s">
        <v>36</v>
      </c>
      <c r="H8" s="7" t="s">
        <v>16</v>
      </c>
      <c r="I8" s="10" t="s">
        <v>37</v>
      </c>
      <c r="J8" s="9" t="str">
        <f>_xlfn.DISPIMG("ID_EB1BBA48233143B08E9E796EBF6304F4",1)</f>
        <v>=DISPIMG("ID_EB1BBA48233143B08E9E796EBF6304F4",1)</v>
      </c>
      <c r="K8" s="10" t="s">
        <v>38</v>
      </c>
    </row>
    <row r="9" s="4" customFormat="1" ht="98" customHeight="1" spans="1:11">
      <c r="A9" s="7">
        <v>6</v>
      </c>
      <c r="B9" s="7" t="s">
        <v>39</v>
      </c>
      <c r="C9" s="8">
        <v>45821</v>
      </c>
      <c r="D9" s="7" t="s">
        <v>13</v>
      </c>
      <c r="E9" s="7" t="s">
        <v>14</v>
      </c>
      <c r="F9" s="7">
        <v>805</v>
      </c>
      <c r="G9" s="7" t="s">
        <v>40</v>
      </c>
      <c r="H9" s="7" t="s">
        <v>41</v>
      </c>
      <c r="I9" s="7" t="s">
        <v>42</v>
      </c>
      <c r="J9" s="7" t="str">
        <f>_xlfn.DISPIMG("ID_573BF6C852644394812DA75A8654B48E",1)</f>
        <v>=DISPIMG("ID_573BF6C852644394812DA75A8654B48E",1)</v>
      </c>
      <c r="K9" s="10" t="s">
        <v>38</v>
      </c>
    </row>
    <row r="10" s="4" customFormat="1" ht="127" customHeight="1" spans="1:11">
      <c r="A10" s="7">
        <v>7</v>
      </c>
      <c r="B10" s="10" t="s">
        <v>43</v>
      </c>
      <c r="C10" s="15">
        <v>45764</v>
      </c>
      <c r="D10" s="10" t="s">
        <v>44</v>
      </c>
      <c r="E10" s="10" t="s">
        <v>14</v>
      </c>
      <c r="F10" s="10">
        <v>846</v>
      </c>
      <c r="G10" s="10" t="s">
        <v>45</v>
      </c>
      <c r="H10" s="10" t="s">
        <v>46</v>
      </c>
      <c r="I10" s="10" t="s">
        <v>47</v>
      </c>
      <c r="J10" s="10" t="str">
        <f>_xlfn.DISPIMG("ID_01D3BC4E5FEE43E78113864E8785D25B",1)</f>
        <v>=DISPIMG("ID_01D3BC4E5FEE43E78113864E8785D25B",1)</v>
      </c>
      <c r="K10" s="16" t="s">
        <v>38</v>
      </c>
    </row>
    <row r="11" s="3" customFormat="1" ht="100" customHeight="1" spans="1:11">
      <c r="A11" s="7">
        <v>8</v>
      </c>
      <c r="B11" s="7" t="s">
        <v>48</v>
      </c>
      <c r="C11" s="17">
        <v>45900</v>
      </c>
      <c r="D11" s="7" t="s">
        <v>13</v>
      </c>
      <c r="E11" s="7" t="s">
        <v>14</v>
      </c>
      <c r="F11" s="7" t="s">
        <v>49</v>
      </c>
      <c r="G11" s="7" t="s">
        <v>50</v>
      </c>
      <c r="H11" s="7" t="s">
        <v>51</v>
      </c>
      <c r="I11" s="7" t="s">
        <v>52</v>
      </c>
      <c r="J11" s="9" t="str">
        <f>_xlfn.DISPIMG("ID_6BD3E460BFCF4DF69835F2084C52494B",1)</f>
        <v>=DISPIMG("ID_6BD3E460BFCF4DF69835F2084C52494B",1)</v>
      </c>
      <c r="K11" s="10" t="s">
        <v>38</v>
      </c>
    </row>
    <row r="12" s="3" customFormat="1" ht="90" customHeight="1" spans="1:11">
      <c r="A12" s="7">
        <v>9</v>
      </c>
      <c r="B12" s="7" t="s">
        <v>53</v>
      </c>
      <c r="C12" s="12">
        <v>45820</v>
      </c>
      <c r="D12" s="7" t="s">
        <v>13</v>
      </c>
      <c r="E12" s="7" t="s">
        <v>14</v>
      </c>
      <c r="F12" s="7" t="s">
        <v>54</v>
      </c>
      <c r="G12" s="7" t="s">
        <v>55</v>
      </c>
      <c r="H12" s="7" t="s">
        <v>46</v>
      </c>
      <c r="I12" s="7" t="s">
        <v>56</v>
      </c>
      <c r="J12" s="7" t="str">
        <f>_xlfn.DISPIMG("ID_247FC44EA6D944F9B49A7BECDB13B89B",1)</f>
        <v>=DISPIMG("ID_247FC44EA6D944F9B49A7BECDB13B89B",1)</v>
      </c>
      <c r="K12" s="10" t="s">
        <v>38</v>
      </c>
    </row>
    <row r="13" s="3" customFormat="1" ht="105" customHeight="1" spans="1:11">
      <c r="A13" s="7">
        <v>10</v>
      </c>
      <c r="B13" s="7" t="s">
        <v>57</v>
      </c>
      <c r="C13" s="8">
        <v>45789</v>
      </c>
      <c r="D13" s="7" t="s">
        <v>13</v>
      </c>
      <c r="E13" s="7" t="s">
        <v>14</v>
      </c>
      <c r="F13" s="7">
        <v>635</v>
      </c>
      <c r="G13" s="7" t="s">
        <v>58</v>
      </c>
      <c r="H13" s="7" t="s">
        <v>59</v>
      </c>
      <c r="I13" s="7" t="s">
        <v>60</v>
      </c>
      <c r="J13" s="7" t="str">
        <f>_xlfn.DISPIMG("ID_FA3012272F804AD39D12A2EE88E1D65C",1)</f>
        <v>=DISPIMG("ID_FA3012272F804AD39D12A2EE88E1D65C",1)</v>
      </c>
      <c r="K13" s="7" t="s">
        <v>61</v>
      </c>
    </row>
    <row r="14" s="5" customFormat="1" ht="70" customHeight="1" spans="1:11">
      <c r="A14" s="7">
        <v>11</v>
      </c>
      <c r="B14" s="7" t="s">
        <v>62</v>
      </c>
      <c r="C14" s="8">
        <v>45699</v>
      </c>
      <c r="D14" s="9" t="s">
        <v>13</v>
      </c>
      <c r="E14" s="18" t="s">
        <v>63</v>
      </c>
      <c r="F14" s="18">
        <v>1108</v>
      </c>
      <c r="G14" s="7" t="s">
        <v>64</v>
      </c>
      <c r="H14" s="7" t="s">
        <v>65</v>
      </c>
      <c r="I14" s="10" t="s">
        <v>66</v>
      </c>
      <c r="J14" s="18" t="str">
        <f>_xlfn.DISPIMG("ID_950D819CEFB74DB7B4EB8AF8895EED58",1)</f>
        <v>=DISPIMG("ID_950D819CEFB74DB7B4EB8AF8895EED58",1)</v>
      </c>
      <c r="K14" s="19" t="s">
        <v>18</v>
      </c>
    </row>
    <row r="15" s="5" customFormat="1" ht="70" customHeight="1" spans="1:11">
      <c r="A15" s="7">
        <v>12</v>
      </c>
      <c r="B15" s="14" t="s">
        <v>67</v>
      </c>
      <c r="C15" s="20">
        <v>45969</v>
      </c>
      <c r="D15" s="14" t="s">
        <v>68</v>
      </c>
      <c r="E15" s="14" t="s">
        <v>63</v>
      </c>
      <c r="F15" s="14">
        <v>1000</v>
      </c>
      <c r="G15" s="14" t="s">
        <v>69</v>
      </c>
      <c r="H15" s="14" t="s">
        <v>70</v>
      </c>
      <c r="I15" s="21" t="s">
        <v>71</v>
      </c>
      <c r="J15" s="14" t="str">
        <f>_xlfn.DISPIMG("ID_F3B95ACF1A084300A23428C7E130A844",1)</f>
        <v>=DISPIMG("ID_F3B95ACF1A084300A23428C7E130A844",1)</v>
      </c>
      <c r="K15" s="22" t="s">
        <v>18</v>
      </c>
    </row>
    <row r="16" s="5" customFormat="1" ht="70" customHeight="1" spans="1:11">
      <c r="A16" s="7">
        <v>13</v>
      </c>
      <c r="B16" s="7" t="s">
        <v>72</v>
      </c>
      <c r="C16" s="8">
        <v>45707</v>
      </c>
      <c r="D16" s="9" t="s">
        <v>13</v>
      </c>
      <c r="E16" s="18" t="s">
        <v>63</v>
      </c>
      <c r="F16" s="18">
        <v>870</v>
      </c>
      <c r="G16" s="7" t="s">
        <v>73</v>
      </c>
      <c r="H16" s="7" t="s">
        <v>33</v>
      </c>
      <c r="I16" s="23" t="s">
        <v>74</v>
      </c>
      <c r="J16" s="18" t="str">
        <f>_xlfn.DISPIMG("ID_8A421B0B6B3445D28F89BDE2C5175B75",1)</f>
        <v>=DISPIMG("ID_8A421B0B6B3445D28F89BDE2C5175B75",1)</v>
      </c>
      <c r="K16" s="19" t="s">
        <v>38</v>
      </c>
    </row>
    <row r="17" ht="95" customHeight="1" spans="1:11">
      <c r="A17" s="7">
        <v>14</v>
      </c>
      <c r="B17" s="24" t="s">
        <v>75</v>
      </c>
      <c r="C17" s="8">
        <v>45782</v>
      </c>
      <c r="D17" s="9" t="s">
        <v>13</v>
      </c>
      <c r="E17" s="18" t="s">
        <v>63</v>
      </c>
      <c r="F17" s="25"/>
      <c r="G17" s="25" t="s">
        <v>76</v>
      </c>
      <c r="H17" s="25" t="s">
        <v>33</v>
      </c>
      <c r="I17" s="24" t="s">
        <v>77</v>
      </c>
      <c r="J17" s="25"/>
      <c r="K17" s="25"/>
    </row>
    <row r="18" ht="90" customHeight="1" spans="1:11">
      <c r="A18" s="7">
        <v>15</v>
      </c>
      <c r="B18" s="26" t="s">
        <v>78</v>
      </c>
      <c r="C18" s="27" t="s">
        <v>79</v>
      </c>
      <c r="D18" s="28" t="s">
        <v>13</v>
      </c>
      <c r="E18" s="28" t="s">
        <v>80</v>
      </c>
      <c r="F18" s="29"/>
      <c r="G18" s="25" t="s">
        <v>81</v>
      </c>
      <c r="H18" s="28" t="s">
        <v>82</v>
      </c>
      <c r="I18" s="26" t="s">
        <v>83</v>
      </c>
      <c r="J18" s="25" t="str">
        <f>_xlfn.DISPIMG("ID_248979F513AC4996B2B6A8CE44CC4C2A",1)</f>
        <v>=DISPIMG("ID_248979F513AC4996B2B6A8CE44CC4C2A",1)</v>
      </c>
      <c r="K18" s="25"/>
    </row>
    <row r="19" s="3" customFormat="1" ht="120" customHeight="1" spans="1:11">
      <c r="A19" s="7">
        <v>16</v>
      </c>
      <c r="B19" s="10" t="s">
        <v>84</v>
      </c>
      <c r="C19" s="8" t="s">
        <v>85</v>
      </c>
      <c r="D19" s="19" t="s">
        <v>13</v>
      </c>
      <c r="E19" s="10" t="s">
        <v>86</v>
      </c>
      <c r="F19" s="19">
        <v>2971</v>
      </c>
      <c r="G19" s="10" t="s">
        <v>87</v>
      </c>
      <c r="H19" s="10" t="s">
        <v>88</v>
      </c>
      <c r="I19" s="7" t="s">
        <v>89</v>
      </c>
      <c r="J19" s="19" t="str">
        <f>_xlfn.DISPIMG("ID_FC6B4C06CF28493F86EE02A3D69121AA",1)</f>
        <v>=DISPIMG("ID_FC6B4C06CF28493F86EE02A3D69121AA",1)</v>
      </c>
      <c r="K19" s="22" t="s">
        <v>18</v>
      </c>
    </row>
    <row r="20" s="3" customFormat="1" ht="99" customHeight="1" spans="1:11">
      <c r="A20" s="7">
        <v>17</v>
      </c>
      <c r="B20" s="7" t="s">
        <v>90</v>
      </c>
      <c r="C20" s="17">
        <v>45935</v>
      </c>
      <c r="D20" s="7" t="s">
        <v>13</v>
      </c>
      <c r="E20" s="7" t="s">
        <v>86</v>
      </c>
      <c r="F20" s="7">
        <v>2900</v>
      </c>
      <c r="G20" s="7" t="s">
        <v>69</v>
      </c>
      <c r="H20" s="7" t="s">
        <v>46</v>
      </c>
      <c r="I20" s="10" t="s">
        <v>91</v>
      </c>
      <c r="J20" s="7" t="str">
        <f>_xlfn.DISPIMG("ID_C4D3219D554743D5B96B66DC89332169",1)</f>
        <v>=DISPIMG("ID_C4D3219D554743D5B96B66DC89332169",1)</v>
      </c>
      <c r="K20" s="30" t="s">
        <v>18</v>
      </c>
    </row>
    <row r="21" s="3" customFormat="1" ht="126" customHeight="1" spans="1:11">
      <c r="A21" s="7">
        <v>18</v>
      </c>
      <c r="B21" s="23" t="s">
        <v>92</v>
      </c>
      <c r="C21" s="31">
        <v>10.27</v>
      </c>
      <c r="D21" s="7" t="s">
        <v>13</v>
      </c>
      <c r="E21" s="7" t="s">
        <v>86</v>
      </c>
      <c r="F21" s="7">
        <v>2291</v>
      </c>
      <c r="G21" s="10" t="s">
        <v>93</v>
      </c>
      <c r="H21" s="7" t="s">
        <v>94</v>
      </c>
      <c r="I21" s="23" t="s">
        <v>95</v>
      </c>
      <c r="J21" s="10" t="str">
        <f>_xlfn.DISPIMG("ID_EC7BD856026B480D8B96B5A4CA8216FF",1)</f>
        <v>=DISPIMG("ID_EC7BD856026B480D8B96B5A4CA8216FF",1)</v>
      </c>
      <c r="K21" s="30" t="s">
        <v>18</v>
      </c>
    </row>
    <row r="22" s="3" customFormat="1" ht="110" customHeight="1" spans="1:11">
      <c r="A22" s="7">
        <v>19</v>
      </c>
      <c r="B22" s="7" t="s">
        <v>96</v>
      </c>
      <c r="C22" s="17">
        <v>45717</v>
      </c>
      <c r="D22" s="9" t="s">
        <v>13</v>
      </c>
      <c r="E22" s="7" t="s">
        <v>86</v>
      </c>
      <c r="F22" s="7">
        <v>2233</v>
      </c>
      <c r="G22" s="7" t="s">
        <v>97</v>
      </c>
      <c r="H22" s="7" t="s">
        <v>98</v>
      </c>
      <c r="I22" s="7" t="s">
        <v>99</v>
      </c>
      <c r="J22" s="7" t="str">
        <f>_xlfn.DISPIMG("ID_D8C332F10FE34F6EA7A3BAAF463584AE",1)</f>
        <v>=DISPIMG("ID_D8C332F10FE34F6EA7A3BAAF463584AE",1)</v>
      </c>
      <c r="K22" s="30" t="s">
        <v>18</v>
      </c>
    </row>
    <row r="23" s="3" customFormat="1" ht="92" customHeight="1" spans="1:11">
      <c r="A23" s="7">
        <v>20</v>
      </c>
      <c r="B23" s="7" t="s">
        <v>100</v>
      </c>
      <c r="C23" s="8">
        <v>45705</v>
      </c>
      <c r="D23" s="9" t="s">
        <v>13</v>
      </c>
      <c r="E23" s="18" t="s">
        <v>86</v>
      </c>
      <c r="F23" s="18">
        <v>3010</v>
      </c>
      <c r="G23" s="7" t="s">
        <v>101</v>
      </c>
      <c r="H23" s="7" t="s">
        <v>88</v>
      </c>
      <c r="I23" s="23" t="s">
        <v>102</v>
      </c>
      <c r="J23" s="18" t="str">
        <f>_xlfn.DISPIMG("ID_538B74A9A82D4318AD01C08ECC451646",1)</f>
        <v>=DISPIMG("ID_538B74A9A82D4318AD01C08ECC451646",1)</v>
      </c>
      <c r="K23" s="19" t="s">
        <v>29</v>
      </c>
    </row>
    <row r="24" s="5" customFormat="1" ht="75" customHeight="1" spans="1:11">
      <c r="A24" s="32">
        <v>21</v>
      </c>
      <c r="B24" s="7" t="s">
        <v>103</v>
      </c>
      <c r="C24" s="12">
        <v>45740</v>
      </c>
      <c r="D24" s="7" t="s">
        <v>13</v>
      </c>
      <c r="E24" s="7" t="s">
        <v>86</v>
      </c>
      <c r="F24" s="7">
        <v>3000</v>
      </c>
      <c r="G24" s="7" t="s">
        <v>104</v>
      </c>
      <c r="H24" s="7" t="s">
        <v>46</v>
      </c>
      <c r="I24" s="7" t="s">
        <v>105</v>
      </c>
      <c r="J24" s="7" t="str">
        <f>_xlfn.DISPIMG("ID_64928617CFE447A991AE2E60CED39782",1)</f>
        <v>=DISPIMG("ID_64928617CFE447A991AE2E60CED39782",1)</v>
      </c>
      <c r="K24" s="30" t="s">
        <v>29</v>
      </c>
    </row>
    <row r="25" s="5" customFormat="1" ht="78" customHeight="1" spans="1:11">
      <c r="A25" s="7">
        <v>22</v>
      </c>
      <c r="B25" s="9" t="s">
        <v>106</v>
      </c>
      <c r="C25" s="33">
        <v>45790</v>
      </c>
      <c r="D25" s="9" t="s">
        <v>13</v>
      </c>
      <c r="E25" s="9" t="s">
        <v>86</v>
      </c>
      <c r="F25" s="9">
        <v>2619</v>
      </c>
      <c r="G25" s="9" t="s">
        <v>107</v>
      </c>
      <c r="H25" s="9" t="s">
        <v>108</v>
      </c>
      <c r="I25" s="23" t="s">
        <v>109</v>
      </c>
      <c r="J25" s="34" t="str">
        <f>_xlfn.DISPIMG("ID_4BFBB99B16D14DFA8DF14FF927E20088",1)</f>
        <v>=DISPIMG("ID_4BFBB99B16D14DFA8DF14FF927E20088",1)</v>
      </c>
      <c r="K25" s="19" t="s">
        <v>29</v>
      </c>
    </row>
    <row r="26" s="3" customFormat="1" ht="90" customHeight="1" spans="1:11">
      <c r="A26" s="7">
        <v>23</v>
      </c>
      <c r="B26" s="10" t="s">
        <v>110</v>
      </c>
      <c r="C26" s="8" t="s">
        <v>111</v>
      </c>
      <c r="D26" s="19" t="s">
        <v>13</v>
      </c>
      <c r="E26" s="19" t="s">
        <v>86</v>
      </c>
      <c r="F26" s="19">
        <v>3639</v>
      </c>
      <c r="G26" s="10" t="s">
        <v>101</v>
      </c>
      <c r="H26" s="10" t="s">
        <v>88</v>
      </c>
      <c r="I26" s="7" t="s">
        <v>112</v>
      </c>
      <c r="J26" s="19" t="str">
        <f>_xlfn.DISPIMG("ID_58F11C8E1A984F32B0804B30A52B494D",1)</f>
        <v>=DISPIMG("ID_58F11C8E1A984F32B0804B30A52B494D",1)</v>
      </c>
      <c r="K26" s="19" t="s">
        <v>38</v>
      </c>
    </row>
    <row r="27" s="3" customFormat="1" ht="113" customHeight="1" spans="1:11">
      <c r="A27" s="7">
        <v>24</v>
      </c>
      <c r="B27" s="7" t="s">
        <v>113</v>
      </c>
      <c r="C27" s="35" t="s">
        <v>114</v>
      </c>
      <c r="D27" s="30" t="s">
        <v>13</v>
      </c>
      <c r="E27" s="30" t="s">
        <v>86</v>
      </c>
      <c r="F27" s="30">
        <v>1770</v>
      </c>
      <c r="G27" s="7" t="s">
        <v>115</v>
      </c>
      <c r="H27" s="30" t="s">
        <v>51</v>
      </c>
      <c r="I27" s="7" t="s">
        <v>116</v>
      </c>
      <c r="J27" s="18" t="str">
        <f>_xlfn.DISPIMG("ID_E15A6A420FD2440CBFBCAAB5BA0F4B28",1)</f>
        <v>=DISPIMG("ID_E15A6A420FD2440CBFBCAAB5BA0F4B28",1)</v>
      </c>
      <c r="K27" s="19" t="s">
        <v>38</v>
      </c>
    </row>
    <row r="28" ht="64.75" spans="1:11">
      <c r="A28" s="7">
        <v>25</v>
      </c>
      <c r="B28" s="30" t="s">
        <v>117</v>
      </c>
      <c r="C28" s="36">
        <v>45670</v>
      </c>
      <c r="D28" s="30" t="s">
        <v>13</v>
      </c>
      <c r="E28" s="30" t="s">
        <v>118</v>
      </c>
      <c r="F28" s="30"/>
      <c r="G28" s="7" t="s">
        <v>119</v>
      </c>
      <c r="H28" s="30"/>
      <c r="I28" s="7" t="s">
        <v>120</v>
      </c>
      <c r="J28" s="30" t="str">
        <f>_xlfn.DISPIMG("ID_673B2A69FD6A4D0489DAE4BE9ACEC477",1)</f>
        <v>=DISPIMG("ID_673B2A69FD6A4D0489DAE4BE9ACEC477",1)</v>
      </c>
    </row>
    <row r="29" spans="1:11">
      <c r="A29" s="37">
        <v>26</v>
      </c>
      <c r="B29" s="38" t="s">
        <v>121</v>
      </c>
      <c r="C29" s="39">
        <v>46136</v>
      </c>
      <c r="D29" s="30" t="s">
        <v>13</v>
      </c>
      <c r="E29" s="30" t="s">
        <v>118</v>
      </c>
      <c r="F29" s="38"/>
      <c r="G29" s="38"/>
      <c r="H29" s="38"/>
      <c r="I29" s="38"/>
      <c r="J29" s="38"/>
    </row>
    <row r="30" spans="1:11">
      <c r="A30" s="37">
        <v>27</v>
      </c>
      <c r="B30" s="38" t="s">
        <v>122</v>
      </c>
      <c r="C30" s="39">
        <v>46329</v>
      </c>
      <c r="D30" s="30" t="s">
        <v>13</v>
      </c>
      <c r="E30" s="30" t="s">
        <v>118</v>
      </c>
      <c r="F30" s="38"/>
      <c r="G30" s="38"/>
      <c r="H30" s="38"/>
      <c r="I30" s="38"/>
      <c r="J30" s="38"/>
    </row>
    <row r="31" spans="1:11">
      <c r="A31" s="37">
        <v>28</v>
      </c>
      <c r="B31" s="38" t="s">
        <v>123</v>
      </c>
      <c r="C31" s="37" t="s">
        <v>124</v>
      </c>
      <c r="D31" s="30" t="s">
        <v>13</v>
      </c>
      <c r="E31" s="38" t="s">
        <v>125</v>
      </c>
      <c r="F31" s="38"/>
      <c r="G31" s="38"/>
      <c r="H31" s="38"/>
      <c r="I31" s="38"/>
      <c r="J31" s="38"/>
    </row>
  </sheetData>
  <mergeCells count="1">
    <mergeCell ref="A1:J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日报文字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123</cp:lastModifiedBy>
  <dcterms:created xsi:type="dcterms:W3CDTF">2026-02-03T07:04:00Z</dcterms:created>
  <dcterms:modified xsi:type="dcterms:W3CDTF">2026-03-01T08:13:17Z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15E1525502F448509BC7098223EDC093_13</vt:lpwstr>
  </property>
  <property fmtid="{D5CDD505-2E9C-101B-9397-08002B2CF9AE}" pid="3" name="KSOProductBuildVer">
    <vt:lpwstr>2052-12.1.0.25225</vt:lpwstr>
  </property>
  <property fmtid="{D5CDD505-2E9C-101B-9397-08002B2CF9AE}" pid="4" name="CalculationRule">
    <vt:i4>1</vt:i4>
  </property>
</Properties>
</file>